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160" yWindow="-420" windowWidth="24800" windowHeight="15580" tabRatio="500" activeTab="1"/>
  </bookViews>
  <sheets>
    <sheet name="Sheet1" sheetId="1" r:id="rId1"/>
    <sheet name="Sheet2" sheetId="2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12" i="1"/>
  <c r="M11"/>
  <c r="M12"/>
  <c r="M10"/>
  <c r="M9"/>
  <c r="M8"/>
  <c r="M7"/>
  <c r="M6"/>
  <c r="M5"/>
  <c r="M4"/>
  <c r="M3"/>
  <c r="L2"/>
  <c r="M2"/>
  <c r="L11"/>
  <c r="L10"/>
  <c r="L9"/>
  <c r="L8"/>
  <c r="L7"/>
  <c r="L6"/>
  <c r="L4"/>
  <c r="L5"/>
  <c r="L3"/>
  <c r="F12"/>
  <c r="J12"/>
  <c r="K12"/>
  <c r="F11"/>
  <c r="J11"/>
  <c r="K11"/>
  <c r="F10"/>
  <c r="J10"/>
  <c r="K10"/>
  <c r="F9"/>
  <c r="J9"/>
  <c r="K9"/>
  <c r="F8"/>
  <c r="J8"/>
  <c r="K8"/>
  <c r="F7"/>
  <c r="J7"/>
  <c r="K7"/>
  <c r="F6"/>
  <c r="J6"/>
  <c r="K6"/>
  <c r="F4"/>
  <c r="J4"/>
  <c r="K4"/>
  <c r="F5"/>
  <c r="J5"/>
  <c r="K5"/>
  <c r="F3"/>
  <c r="J3"/>
  <c r="K3"/>
  <c r="F2"/>
  <c r="J2"/>
  <c r="K2"/>
  <c r="E12"/>
  <c r="H12"/>
  <c r="I12"/>
  <c r="E11"/>
  <c r="H11"/>
  <c r="I11"/>
  <c r="E10"/>
  <c r="H10"/>
  <c r="I10"/>
  <c r="E9"/>
  <c r="H9"/>
  <c r="I9"/>
  <c r="E8"/>
  <c r="H8"/>
  <c r="I8"/>
  <c r="E7"/>
  <c r="H7"/>
  <c r="I7"/>
  <c r="E6"/>
  <c r="H6"/>
  <c r="I6"/>
  <c r="E4"/>
  <c r="H4"/>
  <c r="I4"/>
  <c r="E5"/>
  <c r="H5"/>
  <c r="I5"/>
  <c r="E3"/>
  <c r="H3"/>
  <c r="I3"/>
  <c r="E2"/>
  <c r="H2"/>
  <c r="I2"/>
</calcChain>
</file>

<file path=xl/sharedStrings.xml><?xml version="1.0" encoding="utf-8"?>
<sst xmlns="http://schemas.openxmlformats.org/spreadsheetml/2006/main" count="52" uniqueCount="52">
  <si>
    <t>380 - Neil Byers</t>
    <phoneticPr fontId="2" type="noConversion"/>
  </si>
  <si>
    <t>17 - Robert Marchese</t>
    <phoneticPr fontId="2" type="noConversion"/>
  </si>
  <si>
    <t>5 - Maria Mare</t>
    <phoneticPr fontId="2" type="noConversion"/>
  </si>
  <si>
    <t>8D - Rod Gurney</t>
    <phoneticPr fontId="2" type="noConversion"/>
  </si>
  <si>
    <t>93 - Stephen Pocock</t>
    <phoneticPr fontId="2" type="noConversion"/>
  </si>
  <si>
    <t>57 - Joe Wolvey</t>
    <phoneticPr fontId="2" type="noConversion"/>
  </si>
  <si>
    <t>69 - Merrick Malouf</t>
    <phoneticPr fontId="2" type="noConversion"/>
  </si>
  <si>
    <t>24 - Norm Stokes</t>
    <phoneticPr fontId="2" type="noConversion"/>
  </si>
  <si>
    <t>95 - Matt Clift</t>
    <phoneticPr fontId="2" type="noConversion"/>
  </si>
  <si>
    <t>40 - Joe McGinnes</t>
    <phoneticPr fontId="2" type="noConversion"/>
  </si>
  <si>
    <t>101 - Frank Donniaux</t>
    <phoneticPr fontId="2" type="noConversion"/>
  </si>
  <si>
    <t>(13 seconds after Group 1)</t>
    <phoneticPr fontId="2" type="noConversion"/>
  </si>
  <si>
    <t>(26 seconds after Group 2)</t>
    <phoneticPr fontId="2" type="noConversion"/>
  </si>
  <si>
    <t>(8 seconds after Group 3)</t>
    <phoneticPr fontId="2" type="noConversion"/>
  </si>
  <si>
    <t>GROUP 0</t>
    <phoneticPr fontId="2" type="noConversion"/>
  </si>
  <si>
    <t>SCRATCH</t>
    <phoneticPr fontId="2" type="noConversion"/>
  </si>
  <si>
    <t>GROUP 1</t>
    <phoneticPr fontId="2" type="noConversion"/>
  </si>
  <si>
    <t>23 seconds delay</t>
    <phoneticPr fontId="2" type="noConversion"/>
  </si>
  <si>
    <t>GROUP 2</t>
    <phoneticPr fontId="2" type="noConversion"/>
  </si>
  <si>
    <t>36 seconds delay</t>
    <phoneticPr fontId="2" type="noConversion"/>
  </si>
  <si>
    <t>GROUP 3</t>
    <phoneticPr fontId="2" type="noConversion"/>
  </si>
  <si>
    <t>62 seconds delay</t>
    <phoneticPr fontId="2" type="noConversion"/>
  </si>
  <si>
    <t>GROUP 4</t>
    <phoneticPr fontId="2" type="noConversion"/>
  </si>
  <si>
    <t>70 seconds delay</t>
    <phoneticPr fontId="2" type="noConversion"/>
  </si>
  <si>
    <t>Frank Donniaux</t>
    <phoneticPr fontId="2" type="noConversion"/>
  </si>
  <si>
    <t>Joe McGinnes</t>
    <phoneticPr fontId="2" type="noConversion"/>
  </si>
  <si>
    <t>Norm Stokes</t>
    <phoneticPr fontId="2" type="noConversion"/>
  </si>
  <si>
    <t>Merrick Malouf</t>
    <phoneticPr fontId="2" type="noConversion"/>
  </si>
  <si>
    <t>Joe Wolvey</t>
    <phoneticPr fontId="2" type="noConversion"/>
  </si>
  <si>
    <t>Rod Gurney</t>
    <phoneticPr fontId="2" type="noConversion"/>
  </si>
  <si>
    <t>Stephen Pocock</t>
    <phoneticPr fontId="2" type="noConversion"/>
  </si>
  <si>
    <t>Maria Mare</t>
    <phoneticPr fontId="2" type="noConversion"/>
  </si>
  <si>
    <t>Robert Marchese</t>
    <phoneticPr fontId="2" type="noConversion"/>
  </si>
  <si>
    <t>Neil Byers</t>
    <phoneticPr fontId="2" type="noConversion"/>
  </si>
  <si>
    <t>Matt Clift</t>
    <phoneticPr fontId="2" type="noConversion"/>
  </si>
  <si>
    <t>P1</t>
    <phoneticPr fontId="2" type="noConversion"/>
  </si>
  <si>
    <t>Qual</t>
    <phoneticPr fontId="2" type="noConversion"/>
  </si>
  <si>
    <t>P2</t>
    <phoneticPr fontId="2" type="noConversion"/>
  </si>
  <si>
    <t>Best</t>
    <phoneticPr fontId="2" type="noConversion"/>
  </si>
  <si>
    <t>Average</t>
    <phoneticPr fontId="2" type="noConversion"/>
  </si>
  <si>
    <t>8 laps at fastest takes</t>
    <phoneticPr fontId="2" type="noConversion"/>
  </si>
  <si>
    <t>8 laps at average takes</t>
    <phoneticPr fontId="2" type="noConversion"/>
  </si>
  <si>
    <t>Ideal Handicap (on fastest)</t>
    <phoneticPr fontId="2" type="noConversion"/>
  </si>
  <si>
    <t>Handicap Basis</t>
    <phoneticPr fontId="2" type="noConversion"/>
  </si>
  <si>
    <t>8 laps at Handicap basis takes</t>
    <phoneticPr fontId="2" type="noConversion"/>
  </si>
  <si>
    <t>Ideal Handicap (on average)</t>
    <phoneticPr fontId="2" type="noConversion"/>
  </si>
  <si>
    <t>IDEAL HANDICAP</t>
    <phoneticPr fontId="2" type="noConversion"/>
  </si>
  <si>
    <t>ACTUAL HANDICAP</t>
    <phoneticPr fontId="2" type="noConversion"/>
  </si>
  <si>
    <t>63 seconds</t>
    <phoneticPr fontId="2" type="noConversion"/>
  </si>
  <si>
    <t>36 second</t>
    <phoneticPr fontId="2" type="noConversion"/>
  </si>
  <si>
    <t>SCRATCH</t>
    <phoneticPr fontId="2" type="noConversion"/>
  </si>
  <si>
    <t>71 seconds</t>
    <phoneticPr fontId="2" type="noConversion"/>
  </si>
</sst>
</file>

<file path=xl/styles.xml><?xml version="1.0" encoding="utf-8"?>
<styleSheet xmlns="http://schemas.openxmlformats.org/spreadsheetml/2006/main">
  <fonts count="3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2" xfId="0" applyBorder="1"/>
    <xf numFmtId="0" fontId="0" fillId="0" borderId="0" xfId="0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0" fillId="0" borderId="16" xfId="0" applyBorder="1"/>
    <xf numFmtId="0" fontId="1" fillId="0" borderId="16" xfId="0" applyFont="1" applyBorder="1"/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12"/>
  <sheetViews>
    <sheetView view="pageLayout" topLeftCell="M1" workbookViewId="0">
      <selection activeCell="O9" sqref="O9"/>
    </sheetView>
  </sheetViews>
  <sheetFormatPr baseColWidth="10" defaultRowHeight="13"/>
  <cols>
    <col min="1" max="1" width="15.140625" customWidth="1"/>
    <col min="2" max="4" width="7" bestFit="1" customWidth="1"/>
    <col min="8" max="9" width="18.85546875" customWidth="1"/>
    <col min="10" max="10" width="19" bestFit="1" customWidth="1"/>
    <col min="12" max="12" width="23.140625" bestFit="1" customWidth="1"/>
    <col min="13" max="13" width="13.7109375" bestFit="1" customWidth="1"/>
    <col min="14" max="14" width="13.7109375" customWidth="1"/>
  </cols>
  <sheetData>
    <row r="1" spans="1:15" ht="14" thickBot="1">
      <c r="B1" t="s">
        <v>35</v>
      </c>
      <c r="C1" t="s">
        <v>37</v>
      </c>
      <c r="D1" t="s">
        <v>36</v>
      </c>
      <c r="E1" t="s">
        <v>38</v>
      </c>
      <c r="F1" t="s">
        <v>39</v>
      </c>
      <c r="G1" t="s">
        <v>43</v>
      </c>
      <c r="H1" t="s">
        <v>40</v>
      </c>
      <c r="I1" t="s">
        <v>42</v>
      </c>
      <c r="J1" t="s">
        <v>41</v>
      </c>
      <c r="K1" t="s">
        <v>45</v>
      </c>
      <c r="L1" t="s">
        <v>44</v>
      </c>
      <c r="M1" t="s">
        <v>46</v>
      </c>
      <c r="O1" t="s">
        <v>47</v>
      </c>
    </row>
    <row r="2" spans="1:15" ht="14" thickBot="1">
      <c r="A2" s="10" t="s">
        <v>24</v>
      </c>
      <c r="B2" s="11">
        <v>70.054000000000002</v>
      </c>
      <c r="C2" s="11"/>
      <c r="D2" s="11">
        <v>69.718000000000004</v>
      </c>
      <c r="E2" s="11">
        <f>MIN(B2:D2)</f>
        <v>69.718000000000004</v>
      </c>
      <c r="F2" s="11">
        <f>AVERAGE(B2:D2)</f>
        <v>69.885999999999996</v>
      </c>
      <c r="G2" s="11">
        <v>69.8</v>
      </c>
      <c r="H2" s="11">
        <f>8*E2</f>
        <v>557.74400000000003</v>
      </c>
      <c r="I2" s="11">
        <f>H12-H2</f>
        <v>81.199999999999932</v>
      </c>
      <c r="J2" s="11">
        <f>8*F2</f>
        <v>559.08799999999997</v>
      </c>
      <c r="K2" s="11">
        <f>J12-J2</f>
        <v>79.855999999999995</v>
      </c>
      <c r="L2" s="11">
        <f>8*G2</f>
        <v>558.4</v>
      </c>
      <c r="M2" s="12">
        <f>L12-L2</f>
        <v>71.200000000000045</v>
      </c>
      <c r="N2" s="5"/>
      <c r="O2" t="s">
        <v>51</v>
      </c>
    </row>
    <row r="3" spans="1:15">
      <c r="A3" s="1" t="s">
        <v>25</v>
      </c>
      <c r="B3" s="2">
        <v>71.433999999999997</v>
      </c>
      <c r="C3" s="2">
        <v>70.558000000000007</v>
      </c>
      <c r="D3" s="2">
        <v>71.052000000000007</v>
      </c>
      <c r="E3" s="2">
        <f>MIN(B3:D3)</f>
        <v>70.558000000000007</v>
      </c>
      <c r="F3" s="2">
        <f>AVERAGE(B3:D3)</f>
        <v>71.014666666666685</v>
      </c>
      <c r="G3" s="2">
        <v>70.75</v>
      </c>
      <c r="H3" s="2">
        <f>8*E3</f>
        <v>564.46400000000006</v>
      </c>
      <c r="I3" s="2">
        <f>H12-H3</f>
        <v>74.479999999999905</v>
      </c>
      <c r="J3" s="2">
        <f>8*F3</f>
        <v>568.11733333333348</v>
      </c>
      <c r="K3" s="2">
        <f>J12-J3</f>
        <v>70.826666666666483</v>
      </c>
      <c r="L3" s="2">
        <f>8*G3</f>
        <v>566</v>
      </c>
      <c r="M3" s="3">
        <f>L12-L3</f>
        <v>63.600000000000023</v>
      </c>
      <c r="N3" s="5"/>
    </row>
    <row r="4" spans="1:15">
      <c r="A4" s="4" t="s">
        <v>34</v>
      </c>
      <c r="B4" s="5"/>
      <c r="C4" s="5"/>
      <c r="D4" s="5">
        <v>70.822999999999993</v>
      </c>
      <c r="E4" s="5">
        <f>MIN(B4:D4)</f>
        <v>70.822999999999993</v>
      </c>
      <c r="F4" s="5">
        <f>AVERAGE(B4:D4)</f>
        <v>70.822999999999993</v>
      </c>
      <c r="G4" s="5">
        <v>70.8</v>
      </c>
      <c r="H4" s="5">
        <f>8*E4</f>
        <v>566.58399999999995</v>
      </c>
      <c r="I4" s="5">
        <f>H11-H4</f>
        <v>61.927999999999997</v>
      </c>
      <c r="J4" s="5">
        <f>8*F4</f>
        <v>566.58399999999995</v>
      </c>
      <c r="K4" s="5">
        <f>J11-J4</f>
        <v>73.754666666666708</v>
      </c>
      <c r="L4" s="5">
        <f>8*G4</f>
        <v>566.4</v>
      </c>
      <c r="M4" s="6">
        <f>L12-L4</f>
        <v>63.200000000000045</v>
      </c>
      <c r="N4" s="5"/>
      <c r="O4" t="s">
        <v>48</v>
      </c>
    </row>
    <row r="5" spans="1:15" ht="14" thickBot="1">
      <c r="A5" s="7" t="s">
        <v>26</v>
      </c>
      <c r="B5" s="8">
        <v>71.706999999999994</v>
      </c>
      <c r="C5" s="8">
        <v>70.781999999999996</v>
      </c>
      <c r="D5" s="8">
        <v>71.138000000000005</v>
      </c>
      <c r="E5" s="8">
        <f>MIN(B5:D5)</f>
        <v>70.781999999999996</v>
      </c>
      <c r="F5" s="8">
        <f>AVERAGE(B5:D5)</f>
        <v>71.208999999999989</v>
      </c>
      <c r="G5" s="8">
        <v>71</v>
      </c>
      <c r="H5" s="8">
        <f>8*E5</f>
        <v>566.25599999999997</v>
      </c>
      <c r="I5" s="8">
        <f>H13-H5</f>
        <v>-566.25599999999997</v>
      </c>
      <c r="J5" s="8">
        <f>8*F5</f>
        <v>569.67199999999991</v>
      </c>
      <c r="K5" s="8">
        <f>J13-J5</f>
        <v>-569.67199999999991</v>
      </c>
      <c r="L5" s="8">
        <f>8*G5</f>
        <v>568</v>
      </c>
      <c r="M5" s="9">
        <f>L12-L5</f>
        <v>61.600000000000023</v>
      </c>
      <c r="N5" s="5"/>
    </row>
    <row r="6" spans="1:15">
      <c r="A6" s="1" t="s">
        <v>27</v>
      </c>
      <c r="B6" s="2">
        <v>74.638999999999996</v>
      </c>
      <c r="C6" s="2">
        <v>74.114999999999995</v>
      </c>
      <c r="D6" s="2">
        <v>74.013999999999996</v>
      </c>
      <c r="E6" s="2">
        <f>MIN(B6:D6)</f>
        <v>74.013999999999996</v>
      </c>
      <c r="F6" s="2">
        <f>AVERAGE(B6:D6)</f>
        <v>74.255999999999986</v>
      </c>
      <c r="G6" s="2">
        <v>74</v>
      </c>
      <c r="H6" s="2">
        <f>8*E6</f>
        <v>592.11199999999997</v>
      </c>
      <c r="I6" s="2">
        <f>H12-H6</f>
        <v>46.831999999999994</v>
      </c>
      <c r="J6" s="2">
        <f>8*F6</f>
        <v>594.04799999999989</v>
      </c>
      <c r="K6" s="2">
        <f>J12-J6</f>
        <v>44.896000000000072</v>
      </c>
      <c r="L6" s="2">
        <f>8*G6</f>
        <v>592</v>
      </c>
      <c r="M6" s="3">
        <f>L12-L6</f>
        <v>37.600000000000023</v>
      </c>
      <c r="N6" s="5"/>
      <c r="O6" t="s">
        <v>49</v>
      </c>
    </row>
    <row r="7" spans="1:15" ht="14" thickBot="1">
      <c r="A7" s="7" t="s">
        <v>28</v>
      </c>
      <c r="B7" s="8">
        <v>75.882999999999996</v>
      </c>
      <c r="C7" s="8">
        <v>74.701999999999998</v>
      </c>
      <c r="D7" s="8">
        <v>74.177999999999997</v>
      </c>
      <c r="E7" s="8">
        <f>MIN(B7:D7)</f>
        <v>74.177999999999997</v>
      </c>
      <c r="F7" s="8">
        <f>AVERAGE(B7:D7)</f>
        <v>74.920999999999992</v>
      </c>
      <c r="G7" s="8">
        <v>74.3</v>
      </c>
      <c r="H7" s="8">
        <f>8*E7</f>
        <v>593.42399999999998</v>
      </c>
      <c r="I7" s="8">
        <f>H12-H7</f>
        <v>45.519999999999982</v>
      </c>
      <c r="J7" s="8">
        <f>8*F7</f>
        <v>599.36799999999994</v>
      </c>
      <c r="K7" s="8">
        <f>J12-J7</f>
        <v>39.576000000000022</v>
      </c>
      <c r="L7" s="8">
        <f>8*G7</f>
        <v>594.4</v>
      </c>
      <c r="M7" s="9">
        <f>L12-L7</f>
        <v>35.200000000000045</v>
      </c>
      <c r="N7" s="5"/>
    </row>
    <row r="8" spans="1:15">
      <c r="A8" s="1" t="s">
        <v>30</v>
      </c>
      <c r="B8" s="2">
        <v>76.299000000000007</v>
      </c>
      <c r="C8" s="2">
        <v>75.733999999999995</v>
      </c>
      <c r="D8" s="2">
        <v>75.209000000000003</v>
      </c>
      <c r="E8" s="2">
        <f>MIN(B8:D8)</f>
        <v>75.209000000000003</v>
      </c>
      <c r="F8" s="2">
        <f>AVERAGE(B8:D8)</f>
        <v>75.747333333333344</v>
      </c>
      <c r="G8" s="2">
        <v>75.3</v>
      </c>
      <c r="H8" s="2">
        <f>8*E8</f>
        <v>601.67200000000003</v>
      </c>
      <c r="I8" s="2">
        <f>H12-H8</f>
        <v>37.271999999999935</v>
      </c>
      <c r="J8" s="2">
        <f>8*F8</f>
        <v>605.97866666666675</v>
      </c>
      <c r="K8" s="2">
        <f>J12-J8</f>
        <v>32.965333333333206</v>
      </c>
      <c r="L8" s="2">
        <f>8*G8</f>
        <v>602.4</v>
      </c>
      <c r="M8" s="3">
        <f>L12-L8</f>
        <v>27.200000000000045</v>
      </c>
      <c r="N8" s="5"/>
      <c r="O8">
        <v>23</v>
      </c>
    </row>
    <row r="9" spans="1:15">
      <c r="A9" s="4" t="s">
        <v>29</v>
      </c>
      <c r="B9" s="5">
        <v>76.037999999999997</v>
      </c>
      <c r="C9" s="5">
        <v>76.088999999999999</v>
      </c>
      <c r="D9" s="5">
        <v>75.622</v>
      </c>
      <c r="E9" s="5">
        <f>MIN(B9:D9)</f>
        <v>75.622</v>
      </c>
      <c r="F9" s="5">
        <f>AVERAGE(B9:D9)</f>
        <v>75.916333333333341</v>
      </c>
      <c r="G9" s="5">
        <v>75.7</v>
      </c>
      <c r="H9" s="5">
        <f>8*E9</f>
        <v>604.976</v>
      </c>
      <c r="I9" s="5">
        <f>H12-H9</f>
        <v>33.967999999999961</v>
      </c>
      <c r="J9" s="5">
        <f>8*F9</f>
        <v>607.33066666666673</v>
      </c>
      <c r="K9" s="5">
        <f>J12-J9</f>
        <v>31.61333333333323</v>
      </c>
      <c r="L9" s="5">
        <f>8*G9</f>
        <v>605.6</v>
      </c>
      <c r="M9" s="6">
        <f>L12-L9</f>
        <v>24</v>
      </c>
      <c r="N9" s="5"/>
    </row>
    <row r="10" spans="1:15" ht="14" thickBot="1">
      <c r="A10" s="7" t="s">
        <v>31</v>
      </c>
      <c r="B10" s="8">
        <v>76.456999999999994</v>
      </c>
      <c r="C10" s="8">
        <v>76.820999999999998</v>
      </c>
      <c r="D10" s="8">
        <v>76.290999999999997</v>
      </c>
      <c r="E10" s="8">
        <f>MIN(B10:D10)</f>
        <v>76.290999999999997</v>
      </c>
      <c r="F10" s="8">
        <f>AVERAGE(B10:D10)</f>
        <v>76.522999999999996</v>
      </c>
      <c r="G10" s="8">
        <v>76.3</v>
      </c>
      <c r="H10" s="8">
        <f>8*E10</f>
        <v>610.32799999999997</v>
      </c>
      <c r="I10" s="8">
        <f>H12-H10</f>
        <v>28.615999999999985</v>
      </c>
      <c r="J10" s="8">
        <f>8*F10</f>
        <v>612.18399999999997</v>
      </c>
      <c r="K10" s="8">
        <f>J12-J10</f>
        <v>26.759999999999991</v>
      </c>
      <c r="L10" s="8">
        <f>8*G10</f>
        <v>610.4</v>
      </c>
      <c r="M10" s="9">
        <f>L12-L10</f>
        <v>19.200000000000045</v>
      </c>
    </row>
    <row r="11" spans="1:15">
      <c r="A11" s="1" t="s">
        <v>32</v>
      </c>
      <c r="B11" s="2">
        <v>81.944000000000003</v>
      </c>
      <c r="C11" s="2">
        <v>79.619</v>
      </c>
      <c r="D11" s="2">
        <v>78.563999999999993</v>
      </c>
      <c r="E11" s="2">
        <f>MIN(B11:D11)</f>
        <v>78.563999999999993</v>
      </c>
      <c r="F11" s="2">
        <f>AVERAGE(B11:D11)</f>
        <v>80.042333333333332</v>
      </c>
      <c r="G11" s="2">
        <v>78.7</v>
      </c>
      <c r="H11" s="2">
        <f>8*E11</f>
        <v>628.51199999999994</v>
      </c>
      <c r="I11" s="2">
        <f>H12-H11</f>
        <v>10.432000000000016</v>
      </c>
      <c r="J11" s="2">
        <f>8*F11</f>
        <v>640.33866666666665</v>
      </c>
      <c r="K11" s="2">
        <f>J12-J11</f>
        <v>-1.3946666666666943</v>
      </c>
      <c r="L11" s="2">
        <f>8*G11</f>
        <v>629.6</v>
      </c>
      <c r="M11" s="3">
        <f>L12-L11+M13</f>
        <v>0</v>
      </c>
      <c r="O11" t="s">
        <v>50</v>
      </c>
    </row>
    <row r="12" spans="1:15" ht="14" thickBot="1">
      <c r="A12" s="7" t="s">
        <v>33</v>
      </c>
      <c r="B12" s="8"/>
      <c r="C12" s="8"/>
      <c r="D12" s="8">
        <v>79.867999999999995</v>
      </c>
      <c r="E12" s="8">
        <f>MIN(B12:D12)</f>
        <v>79.867999999999995</v>
      </c>
      <c r="F12" s="8">
        <f>AVERAGE(B12:D12)</f>
        <v>79.867999999999995</v>
      </c>
      <c r="G12" s="8">
        <v>78.7</v>
      </c>
      <c r="H12" s="8">
        <f>8*E12</f>
        <v>638.94399999999996</v>
      </c>
      <c r="I12" s="8">
        <f>H12-H12</f>
        <v>0</v>
      </c>
      <c r="J12" s="8">
        <f>8*F12</f>
        <v>638.94399999999996</v>
      </c>
      <c r="K12" s="8">
        <f>J12-J12</f>
        <v>0</v>
      </c>
      <c r="L12" s="8">
        <f>8*G12</f>
        <v>629.6</v>
      </c>
      <c r="M12" s="9">
        <f>L12-L12</f>
        <v>0</v>
      </c>
    </row>
  </sheetData>
  <sortState ref="A2:XFD1048576">
    <sortCondition ref="L3:L1048576"/>
  </sortState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32"/>
  <sheetViews>
    <sheetView tabSelected="1" view="pageLayout" workbookViewId="0">
      <selection activeCell="G9" sqref="G9"/>
    </sheetView>
  </sheetViews>
  <sheetFormatPr baseColWidth="10" defaultRowHeight="13"/>
  <cols>
    <col min="1" max="1" width="3.42578125" customWidth="1"/>
    <col min="2" max="2" width="16" customWidth="1"/>
    <col min="3" max="3" width="6.5703125" customWidth="1"/>
    <col min="4" max="4" width="16.7109375" bestFit="1" customWidth="1"/>
    <col min="5" max="5" width="1.140625" customWidth="1"/>
    <col min="6" max="6" width="3.7109375" customWidth="1"/>
    <col min="7" max="7" width="21.85546875" customWidth="1"/>
  </cols>
  <sheetData>
    <row r="1" spans="1:7" ht="14" thickBot="1"/>
    <row r="2" spans="1:7">
      <c r="A2" s="19"/>
      <c r="B2" s="20">
        <v>2</v>
      </c>
      <c r="C2" s="19"/>
      <c r="D2" s="20">
        <v>1</v>
      </c>
      <c r="E2" s="20"/>
      <c r="F2" s="19"/>
      <c r="G2" s="19"/>
    </row>
    <row r="3" spans="1:7">
      <c r="A3" s="5"/>
      <c r="B3" s="13" t="s">
        <v>0</v>
      </c>
      <c r="C3" s="5"/>
      <c r="D3" s="13" t="s">
        <v>1</v>
      </c>
      <c r="E3" s="5"/>
      <c r="F3" s="5"/>
      <c r="G3" s="15" t="s">
        <v>14</v>
      </c>
    </row>
    <row r="4" spans="1:7" ht="14" thickBot="1">
      <c r="A4" s="17"/>
      <c r="B4" s="17"/>
      <c r="C4" s="17"/>
      <c r="D4" s="17"/>
      <c r="E4" s="17"/>
      <c r="F4" s="17"/>
      <c r="G4" s="18" t="s">
        <v>15</v>
      </c>
    </row>
    <row r="5" spans="1:7">
      <c r="B5" s="14">
        <v>4</v>
      </c>
      <c r="D5" s="14">
        <v>3</v>
      </c>
      <c r="E5" s="14"/>
    </row>
    <row r="6" spans="1:7">
      <c r="B6" s="13"/>
      <c r="D6" s="13" t="s">
        <v>2</v>
      </c>
      <c r="E6" s="5"/>
      <c r="F6" s="21"/>
    </row>
    <row r="7" spans="1:7">
      <c r="F7" s="22"/>
    </row>
    <row r="8" spans="1:7">
      <c r="B8" s="14">
        <v>6</v>
      </c>
      <c r="D8" s="14">
        <v>5</v>
      </c>
      <c r="E8" s="14"/>
      <c r="F8" s="22"/>
      <c r="G8" s="16" t="s">
        <v>16</v>
      </c>
    </row>
    <row r="9" spans="1:7">
      <c r="B9" s="13"/>
      <c r="D9" s="13" t="s">
        <v>3</v>
      </c>
      <c r="E9" s="5"/>
      <c r="F9" s="22"/>
      <c r="G9" s="16" t="s">
        <v>17</v>
      </c>
    </row>
    <row r="10" spans="1:7">
      <c r="F10" s="22"/>
    </row>
    <row r="11" spans="1:7">
      <c r="B11" s="14">
        <v>8</v>
      </c>
      <c r="D11" s="14">
        <v>7</v>
      </c>
      <c r="E11" s="14"/>
      <c r="F11" s="22"/>
    </row>
    <row r="12" spans="1:7">
      <c r="B12" s="13"/>
      <c r="D12" s="13" t="s">
        <v>4</v>
      </c>
      <c r="E12" s="5"/>
      <c r="F12" s="23"/>
    </row>
    <row r="13" spans="1:7" ht="14" thickBot="1">
      <c r="A13" s="17"/>
      <c r="B13" s="17"/>
      <c r="C13" s="17"/>
      <c r="D13" s="17"/>
      <c r="E13" s="17"/>
      <c r="F13" s="17"/>
      <c r="G13" s="17"/>
    </row>
    <row r="14" spans="1:7">
      <c r="B14" s="14">
        <v>10</v>
      </c>
      <c r="D14" s="14">
        <v>9</v>
      </c>
      <c r="E14" s="14"/>
    </row>
    <row r="15" spans="1:7">
      <c r="B15" s="13"/>
      <c r="D15" s="13" t="s">
        <v>5</v>
      </c>
      <c r="E15" s="5"/>
      <c r="F15" s="21"/>
    </row>
    <row r="16" spans="1:7">
      <c r="F16" s="22"/>
      <c r="G16" s="16" t="s">
        <v>18</v>
      </c>
    </row>
    <row r="17" spans="1:7">
      <c r="B17" s="14">
        <v>12</v>
      </c>
      <c r="D17" s="14">
        <v>11</v>
      </c>
      <c r="E17" s="14"/>
      <c r="F17" s="22"/>
      <c r="G17" s="16" t="s">
        <v>19</v>
      </c>
    </row>
    <row r="18" spans="1:7">
      <c r="B18" s="13"/>
      <c r="D18" s="13" t="s">
        <v>6</v>
      </c>
      <c r="E18" s="5"/>
      <c r="F18" s="23"/>
      <c r="G18" t="s">
        <v>11</v>
      </c>
    </row>
    <row r="19" spans="1:7" ht="14" thickBot="1">
      <c r="A19" s="17"/>
      <c r="B19" s="17"/>
      <c r="C19" s="17"/>
      <c r="D19" s="17"/>
      <c r="E19" s="17"/>
      <c r="F19" s="17"/>
      <c r="G19" s="17"/>
    </row>
    <row r="20" spans="1:7">
      <c r="B20" s="14">
        <v>14</v>
      </c>
      <c r="D20" s="14">
        <v>13</v>
      </c>
      <c r="E20" s="14"/>
    </row>
    <row r="21" spans="1:7">
      <c r="B21" s="13"/>
      <c r="D21" s="13" t="s">
        <v>7</v>
      </c>
      <c r="E21" s="5"/>
      <c r="F21" s="21"/>
    </row>
    <row r="22" spans="1:7">
      <c r="F22" s="22"/>
    </row>
    <row r="23" spans="1:7">
      <c r="B23" s="14">
        <v>16</v>
      </c>
      <c r="D23" s="14">
        <v>15</v>
      </c>
      <c r="E23" s="14"/>
      <c r="F23" s="22"/>
      <c r="G23" s="16" t="s">
        <v>20</v>
      </c>
    </row>
    <row r="24" spans="1:7">
      <c r="B24" s="13"/>
      <c r="D24" s="13" t="s">
        <v>8</v>
      </c>
      <c r="E24" s="5"/>
      <c r="F24" s="22"/>
      <c r="G24" s="16" t="s">
        <v>21</v>
      </c>
    </row>
    <row r="25" spans="1:7">
      <c r="F25" s="22"/>
      <c r="G25" t="s">
        <v>12</v>
      </c>
    </row>
    <row r="26" spans="1:7">
      <c r="B26" s="14">
        <v>18</v>
      </c>
      <c r="D26" s="14">
        <v>17</v>
      </c>
      <c r="E26" s="14"/>
      <c r="F26" s="22"/>
    </row>
    <row r="27" spans="1:7">
      <c r="B27" s="13"/>
      <c r="D27" s="13" t="s">
        <v>9</v>
      </c>
      <c r="E27" s="5"/>
      <c r="F27" s="23"/>
    </row>
    <row r="28" spans="1:7" ht="14" thickBot="1">
      <c r="A28" s="17"/>
      <c r="B28" s="17"/>
      <c r="C28" s="17"/>
      <c r="D28" s="17"/>
      <c r="E28" s="17"/>
      <c r="F28" s="17"/>
      <c r="G28" s="17"/>
    </row>
    <row r="29" spans="1:7">
      <c r="B29" s="14">
        <v>20</v>
      </c>
      <c r="D29" s="14">
        <v>19</v>
      </c>
      <c r="E29" s="14"/>
    </row>
    <row r="30" spans="1:7">
      <c r="B30" s="13"/>
      <c r="D30" s="13" t="s">
        <v>10</v>
      </c>
      <c r="E30" s="5"/>
      <c r="G30" s="16" t="s">
        <v>22</v>
      </c>
    </row>
    <row r="31" spans="1:7">
      <c r="G31" s="16" t="s">
        <v>23</v>
      </c>
    </row>
    <row r="32" spans="1:7" ht="14" thickBot="1">
      <c r="A32" s="17"/>
      <c r="B32" s="17"/>
      <c r="C32" s="17"/>
      <c r="D32" s="17"/>
      <c r="E32" s="17"/>
      <c r="F32" s="17"/>
      <c r="G32" s="17" t="s">
        <v>13</v>
      </c>
    </row>
  </sheetData>
  <phoneticPr fontId="2" type="noConversion"/>
  <pageMargins left="0.75" right="0.75" top="1.2777777777777777" bottom="1" header="0.5" footer="0.5"/>
  <pageSetup paperSize="0" orientation="portrait" horizontalDpi="4294967292" verticalDpi="4294967292"/>
  <headerFooter>
    <oddHeader>&amp;CHDT Muscle Division and_x000D_McHitch Touring Car Challenge_x000D_Round 2 - Morgan Park_x000D_Handicap Sheet (Race 2 and 3)_x000D_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Mumbo Media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Dale</dc:creator>
  <cp:lastModifiedBy>Sam Dale</cp:lastModifiedBy>
  <cp:lastPrinted>2010-03-20T10:25:32Z</cp:lastPrinted>
  <dcterms:created xsi:type="dcterms:W3CDTF">2010-03-20T09:34:09Z</dcterms:created>
  <dcterms:modified xsi:type="dcterms:W3CDTF">2010-03-20T10:27:25Z</dcterms:modified>
</cp:coreProperties>
</file>